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25" windowHeight="7770" activeTab="0"/>
  </bookViews>
  <sheets>
    <sheet name="CALENDRIER BELGE" sheetId="1" r:id="rId1"/>
    <sheet name="DONNEES PERSONNELLES" sheetId="2" r:id="rId2"/>
  </sheets>
  <definedNames/>
  <calcPr fullCalcOnLoad="1"/>
</workbook>
</file>

<file path=xl/sharedStrings.xml><?xml version="1.0" encoding="utf-8"?>
<sst xmlns="http://schemas.openxmlformats.org/spreadsheetml/2006/main" count="57" uniqueCount="52">
  <si>
    <t xml:space="preserve"> </t>
  </si>
  <si>
    <t>Carnaval</t>
  </si>
  <si>
    <t>Sint-Maarten</t>
  </si>
  <si>
    <t>Open Monumentendag Vlaanderen</t>
  </si>
  <si>
    <t>Open Bedrijvendag Vlaanderen</t>
  </si>
  <si>
    <t>Halloween</t>
  </si>
  <si>
    <r>
      <t xml:space="preserve">CALENDRIER BELGE
</t>
    </r>
    <r>
      <rPr>
        <sz val="10"/>
        <color indexed="9"/>
        <rFont val="Arial"/>
        <family val="0"/>
      </rPr>
      <t>Cliquez sur les flèches pour modifier l'année</t>
    </r>
  </si>
  <si>
    <t>AUJOURD'HUI</t>
  </si>
  <si>
    <t>LES 10 JOURS FERIES LEGAUX</t>
  </si>
  <si>
    <t>FETES RELIGIEUSES</t>
  </si>
  <si>
    <t>VACANCES SCOLAIRES</t>
  </si>
  <si>
    <t>Nouvel An</t>
  </si>
  <si>
    <t>Lundi de Pâques</t>
  </si>
  <si>
    <t>Fête du travail</t>
  </si>
  <si>
    <t>Lundi de Pentecôte</t>
  </si>
  <si>
    <t>Fête Nationale</t>
  </si>
  <si>
    <t>Assomption</t>
  </si>
  <si>
    <t>Toussaint</t>
  </si>
  <si>
    <t>Armistice</t>
  </si>
  <si>
    <t>Noël</t>
  </si>
  <si>
    <t>Les jours fériés en rouge tombent le weekend et sont récupérés un autre jour en accord avec l'employeur</t>
  </si>
  <si>
    <t>DIVERS</t>
  </si>
  <si>
    <t>Valentin</t>
  </si>
  <si>
    <t>Fête des mères</t>
  </si>
  <si>
    <t>Fête des pères</t>
  </si>
  <si>
    <t>Dynastie</t>
  </si>
  <si>
    <t>Saint Nicolas</t>
  </si>
  <si>
    <t>HEURE D'HIVER commence le</t>
  </si>
  <si>
    <t>JOURS DE FETE DES COMMUNAUTES</t>
  </si>
  <si>
    <t>commencent le</t>
  </si>
  <si>
    <t>se terminent le</t>
  </si>
  <si>
    <t>Eté</t>
  </si>
  <si>
    <t>Automne</t>
  </si>
  <si>
    <t>Pâques</t>
  </si>
  <si>
    <t>11 nov, 1 mai et lundi de Pentecôte sont aussi des jours de vacances, pour autant qu'ils ne tombent pas pendant une période de vacances.</t>
  </si>
  <si>
    <t>Bruxelles Capitale</t>
  </si>
  <si>
    <t>Flamande</t>
  </si>
  <si>
    <t>Française</t>
  </si>
  <si>
    <t>Allemande</t>
  </si>
  <si>
    <t>Mercredi des cendres</t>
  </si>
  <si>
    <t>Epiphanie</t>
  </si>
  <si>
    <t>Dimanche des rameaux</t>
  </si>
  <si>
    <t>Jeudi Saint</t>
  </si>
  <si>
    <t>Vendredi Saint</t>
  </si>
  <si>
    <t>Pentecôte</t>
  </si>
  <si>
    <t>Jour des morts</t>
  </si>
  <si>
    <t>Avent</t>
  </si>
  <si>
    <t>HEURE D'ETE commence le</t>
  </si>
  <si>
    <t>Ascension</t>
  </si>
  <si>
    <r>
      <t xml:space="preserve">CALENDRIER PERSONNEL
</t>
    </r>
    <r>
      <rPr>
        <sz val="10"/>
        <color indexed="9"/>
        <rFont val="Arial"/>
        <family val="0"/>
      </rPr>
      <t>Cliquer sur les flèches pour modifier l'année (1901-2099)</t>
    </r>
  </si>
  <si>
    <t>ANNIVERSAIRES</t>
  </si>
  <si>
    <t xml:space="preserve">IL Y A, AUJOURD'HUI, PRECISEMENT COMBIEN DE TEMPS? 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</si>
</sst>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[$-813]dddd\ d\ mmmm\ yyyy"/>
    <numFmt numFmtId="181" formatCode="[$-F800]dddd\,\ mmmm\ dd\,\ yyyy"/>
    <numFmt numFmtId="182" formatCode="&quot;Ja&quot;;&quot;Ja&quot;;&quot;Nee&quot;"/>
    <numFmt numFmtId="183" formatCode="&quot;Waar&quot;;&quot;Waar&quot;;&quot;Niet waar&quot;"/>
    <numFmt numFmtId="184" formatCode="&quot;Aan&quot;;&quot;Aan&quot;;&quot;Uit&quot;"/>
    <numFmt numFmtId="185" formatCode="[$€-2]\ #.##000_);[Red]\([$€-2]\ #.##000\)"/>
    <numFmt numFmtId="186" formatCode="ddd\ d\ mmm\ yyyy"/>
  </numFmts>
  <fonts count="4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0"/>
    </font>
    <font>
      <b/>
      <sz val="11"/>
      <name val="Arial"/>
      <family val="2"/>
    </font>
    <font>
      <sz val="11"/>
      <name val="Verdana"/>
      <family val="2"/>
    </font>
    <font>
      <sz val="11"/>
      <name val="Arial"/>
      <family val="0"/>
    </font>
    <font>
      <u val="single"/>
      <sz val="11"/>
      <color indexed="12"/>
      <name val="Arial"/>
      <family val="0"/>
    </font>
    <font>
      <sz val="10"/>
      <color indexed="9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45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45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86" fontId="8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86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186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186" fontId="0" fillId="0" borderId="15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186" fontId="0" fillId="0" borderId="19" xfId="0" applyNumberFormat="1" applyFont="1" applyBorder="1" applyAlignment="1">
      <alignment/>
    </xf>
    <xf numFmtId="186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186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6" fontId="0" fillId="0" borderId="24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0" fillId="0" borderId="22" xfId="0" applyBorder="1" applyAlignment="1">
      <alignment/>
    </xf>
    <xf numFmtId="186" fontId="0" fillId="0" borderId="22" xfId="0" applyNumberFormat="1" applyBorder="1" applyAlignment="1">
      <alignment/>
    </xf>
    <xf numFmtId="186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5" fillId="33" borderId="25" xfId="0" applyFont="1" applyFill="1" applyBorder="1" applyAlignment="1">
      <alignment horizontal="center" vertical="center"/>
    </xf>
    <xf numFmtId="186" fontId="5" fillId="33" borderId="26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/>
    </xf>
    <xf numFmtId="186" fontId="0" fillId="0" borderId="26" xfId="0" applyNumberFormat="1" applyBorder="1" applyAlignment="1">
      <alignment/>
    </xf>
    <xf numFmtId="0" fontId="0" fillId="0" borderId="28" xfId="0" applyBorder="1" applyAlignment="1">
      <alignment/>
    </xf>
    <xf numFmtId="186" fontId="0" fillId="0" borderId="28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Border="1" applyAlignment="1">
      <alignment/>
    </xf>
    <xf numFmtId="186" fontId="0" fillId="0" borderId="0" xfId="0" applyNumberFormat="1" applyFont="1" applyBorder="1" applyAlignment="1">
      <alignment/>
    </xf>
    <xf numFmtId="0" fontId="6" fillId="0" borderId="30" xfId="0" applyFont="1" applyFill="1" applyBorder="1" applyAlignment="1">
      <alignment horizontal="center"/>
    </xf>
    <xf numFmtId="0" fontId="0" fillId="0" borderId="19" xfId="0" applyBorder="1" applyAlignment="1">
      <alignment/>
    </xf>
    <xf numFmtId="186" fontId="5" fillId="33" borderId="31" xfId="0" applyNumberFormat="1" applyFont="1" applyFill="1" applyBorder="1" applyAlignment="1">
      <alignment horizontal="center" vertical="center"/>
    </xf>
    <xf numFmtId="186" fontId="5" fillId="33" borderId="32" xfId="0" applyNumberFormat="1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/>
    </xf>
    <xf numFmtId="0" fontId="6" fillId="34" borderId="40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11" fillId="35" borderId="43" xfId="0" applyFont="1" applyFill="1" applyBorder="1" applyAlignment="1">
      <alignment vertical="center" wrapText="1"/>
    </xf>
    <xf numFmtId="0" fontId="11" fillId="35" borderId="0" xfId="0" applyFont="1" applyFill="1" applyBorder="1" applyAlignment="1">
      <alignment vertical="center" wrapText="1"/>
    </xf>
    <xf numFmtId="0" fontId="11" fillId="35" borderId="19" xfId="0" applyFont="1" applyFill="1" applyBorder="1" applyAlignment="1">
      <alignment vertical="center" wrapText="1"/>
    </xf>
    <xf numFmtId="0" fontId="11" fillId="35" borderId="31" xfId="0" applyFont="1" applyFill="1" applyBorder="1" applyAlignment="1">
      <alignment vertical="center" wrapText="1"/>
    </xf>
    <xf numFmtId="0" fontId="11" fillId="35" borderId="38" xfId="0" applyFont="1" applyFill="1" applyBorder="1" applyAlignment="1">
      <alignment vertical="center" wrapText="1"/>
    </xf>
    <xf numFmtId="0" fontId="11" fillId="35" borderId="32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right"/>
    </xf>
    <xf numFmtId="0" fontId="6" fillId="34" borderId="21" xfId="0" applyFont="1" applyFill="1" applyBorder="1" applyAlignment="1">
      <alignment horizontal="right"/>
    </xf>
    <xf numFmtId="0" fontId="6" fillId="34" borderId="18" xfId="0" applyFont="1" applyFill="1" applyBorder="1" applyAlignment="1">
      <alignment horizontal="right"/>
    </xf>
    <xf numFmtId="0" fontId="6" fillId="34" borderId="23" xfId="0" applyFont="1" applyFill="1" applyBorder="1" applyAlignment="1">
      <alignment horizontal="right"/>
    </xf>
    <xf numFmtId="0" fontId="11" fillId="36" borderId="12" xfId="0" applyFont="1" applyFill="1" applyBorder="1" applyAlignment="1">
      <alignment vertical="center" wrapText="1" shrinkToFit="1"/>
    </xf>
    <xf numFmtId="0" fontId="11" fillId="36" borderId="13" xfId="0" applyFont="1" applyFill="1" applyBorder="1" applyAlignment="1">
      <alignment vertical="center" wrapText="1" shrinkToFit="1"/>
    </xf>
    <xf numFmtId="0" fontId="11" fillId="36" borderId="18" xfId="0" applyFont="1" applyFill="1" applyBorder="1" applyAlignment="1">
      <alignment vertical="center" wrapText="1" shrinkToFit="1"/>
    </xf>
    <xf numFmtId="0" fontId="11" fillId="36" borderId="20" xfId="0" applyFont="1" applyFill="1" applyBorder="1" applyAlignment="1">
      <alignment vertical="center" wrapText="1" shrinkToFit="1"/>
    </xf>
    <xf numFmtId="0" fontId="0" fillId="0" borderId="0" xfId="0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5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5" fillId="33" borderId="2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22.28125" style="0" bestFit="1" customWidth="1"/>
    <col min="2" max="2" width="19.7109375" style="0" customWidth="1"/>
    <col min="3" max="3" width="20.421875" style="0" customWidth="1"/>
    <col min="4" max="4" width="17.8515625" style="0" customWidth="1"/>
    <col min="5" max="5" width="20.421875" style="0" customWidth="1"/>
    <col min="6" max="6" width="17.8515625" style="0" customWidth="1"/>
    <col min="7" max="7" width="19.28125" style="0" customWidth="1"/>
    <col min="8" max="8" width="11.28125" style="0" customWidth="1"/>
    <col min="9" max="9" width="17.00390625" style="0" customWidth="1"/>
    <col min="10" max="10" width="23.28125" style="0" customWidth="1"/>
  </cols>
  <sheetData>
    <row r="1" spans="1:7" ht="21" customHeight="1" thickTop="1">
      <c r="A1" s="53">
        <v>2010</v>
      </c>
      <c r="B1" s="55"/>
      <c r="C1" s="57" t="s">
        <v>6</v>
      </c>
      <c r="D1" s="58"/>
      <c r="E1" s="59"/>
      <c r="F1" s="63" t="s">
        <v>7</v>
      </c>
      <c r="G1" s="64"/>
    </row>
    <row r="2" spans="1:11" ht="32.25" customHeight="1" thickBot="1">
      <c r="A2" s="54"/>
      <c r="B2" s="56"/>
      <c r="C2" s="60"/>
      <c r="D2" s="61"/>
      <c r="E2" s="62"/>
      <c r="F2" s="51">
        <f ca="1">TODAY()</f>
        <v>40266</v>
      </c>
      <c r="G2" s="52"/>
      <c r="H2" s="4"/>
      <c r="I2" s="4"/>
      <c r="J2" s="4"/>
      <c r="K2" s="5"/>
    </row>
    <row r="3" spans="1:11" s="8" customFormat="1" ht="16.5" thickBot="1" thickTop="1">
      <c r="A3" s="68" t="s">
        <v>8</v>
      </c>
      <c r="B3" s="68"/>
      <c r="C3" s="68" t="s">
        <v>9</v>
      </c>
      <c r="D3" s="68"/>
      <c r="E3" s="65" t="s">
        <v>10</v>
      </c>
      <c r="F3" s="66"/>
      <c r="G3" s="69"/>
      <c r="H3" s="7"/>
      <c r="I3" s="7"/>
      <c r="J3" s="7"/>
      <c r="K3" s="7"/>
    </row>
    <row r="4" spans="1:11" s="9" customFormat="1" ht="15" thickTop="1">
      <c r="A4" s="14" t="s">
        <v>11</v>
      </c>
      <c r="B4" s="15">
        <f>DATE($A$1,1,1)</f>
        <v>40179</v>
      </c>
      <c r="C4" s="14" t="s">
        <v>40</v>
      </c>
      <c r="D4" s="20">
        <f>DATE(A1,1,6)</f>
        <v>40184</v>
      </c>
      <c r="E4" s="14"/>
      <c r="F4" s="25" t="s">
        <v>29</v>
      </c>
      <c r="G4" s="26" t="s">
        <v>30</v>
      </c>
      <c r="H4" s="7"/>
      <c r="I4" s="7"/>
      <c r="J4" s="7"/>
      <c r="K4" s="7"/>
    </row>
    <row r="5" spans="1:11" s="9" customFormat="1" ht="14.25">
      <c r="A5" s="16" t="s">
        <v>12</v>
      </c>
      <c r="B5" s="17">
        <f>D9+1</f>
        <v>40273</v>
      </c>
      <c r="C5" s="16" t="s">
        <v>39</v>
      </c>
      <c r="D5" s="21">
        <f>D9-46</f>
        <v>40226</v>
      </c>
      <c r="E5" s="16" t="s">
        <v>31</v>
      </c>
      <c r="F5" s="27">
        <f>IF(A1=2008,DATE(A1,6,27),DATE(A1,7,1))</f>
        <v>40360</v>
      </c>
      <c r="G5" s="17">
        <f>DATE(A1,8,31)</f>
        <v>40421</v>
      </c>
      <c r="H5" s="7"/>
      <c r="I5" s="7"/>
      <c r="J5" s="7"/>
      <c r="K5" s="7"/>
    </row>
    <row r="6" spans="1:11" s="9" customFormat="1" ht="14.25">
      <c r="A6" s="16" t="s">
        <v>13</v>
      </c>
      <c r="B6" s="17">
        <f>DATE($A$1,5,1)</f>
        <v>40299</v>
      </c>
      <c r="C6" s="16" t="s">
        <v>41</v>
      </c>
      <c r="D6" s="21">
        <f>D9-7</f>
        <v>40265</v>
      </c>
      <c r="E6" s="16" t="s">
        <v>32</v>
      </c>
      <c r="F6" s="27">
        <f>DATE(A1,11,1)-WEEKDAY(DATE(A1,11,1))+2</f>
        <v>40483</v>
      </c>
      <c r="G6" s="17">
        <f>F6+6</f>
        <v>40489</v>
      </c>
      <c r="H6" s="7"/>
      <c r="I6" s="7"/>
      <c r="J6" s="7"/>
      <c r="K6" s="7"/>
    </row>
    <row r="7" spans="1:11" s="9" customFormat="1" ht="14.25">
      <c r="A7" s="16" t="s">
        <v>48</v>
      </c>
      <c r="B7" s="17">
        <f>D9+39</f>
        <v>40311</v>
      </c>
      <c r="C7" s="16" t="s">
        <v>42</v>
      </c>
      <c r="D7" s="21">
        <f>D9-3</f>
        <v>40269</v>
      </c>
      <c r="E7" s="16" t="s">
        <v>19</v>
      </c>
      <c r="F7" s="27">
        <f>IF(WEEKDAY(B13)=7,B13+2,DATE(A1,12,25)-WEEKDAY(DATE(A1,12,25))+2)</f>
        <v>40539</v>
      </c>
      <c r="G7" s="17">
        <f>F7+13</f>
        <v>40552</v>
      </c>
      <c r="H7" s="7"/>
      <c r="I7" s="7"/>
      <c r="J7" s="7"/>
      <c r="K7" s="7"/>
    </row>
    <row r="8" spans="1:11" s="9" customFormat="1" ht="14.25">
      <c r="A8" s="16" t="s">
        <v>14</v>
      </c>
      <c r="B8" s="17">
        <f>D10+1</f>
        <v>40322</v>
      </c>
      <c r="C8" s="16" t="s">
        <v>43</v>
      </c>
      <c r="D8" s="21">
        <f>D9-2</f>
        <v>40270</v>
      </c>
      <c r="E8" s="16" t="s">
        <v>1</v>
      </c>
      <c r="F8" s="27">
        <f>(D9-48)-WEEKDAY(D9)+1</f>
        <v>40224</v>
      </c>
      <c r="G8" s="17">
        <f>F8+6</f>
        <v>40230</v>
      </c>
      <c r="H8" s="7"/>
      <c r="I8" s="7"/>
      <c r="J8" s="7"/>
      <c r="K8" s="7"/>
    </row>
    <row r="9" spans="1:11" s="9" customFormat="1" ht="14.25">
      <c r="A9" s="16" t="s">
        <v>15</v>
      </c>
      <c r="B9" s="17">
        <f>DATE($A$1,7,21)</f>
        <v>40380</v>
      </c>
      <c r="C9" s="16" t="s">
        <v>33</v>
      </c>
      <c r="D9" s="21">
        <f>DOLLAR(("4/"&amp;A1)/7+MOD(19*MOD(A1,19)-7,30)*14%,)*7-6</f>
        <v>40272</v>
      </c>
      <c r="E9" s="16" t="s">
        <v>33</v>
      </c>
      <c r="F9" s="27">
        <f>IF(MONTH(D9)=3,B5,IF(MONTH(D9)=4,IF(DAY(D9)&gt;15,B5-14,IF(MONTH(D9)=4,DATE(A1,4,1)+2-WEEKDAY(DATE(A1,4,1))+(2&lt;WEEKDAY(DATE(A1,4,1)))*7))))</f>
        <v>40273</v>
      </c>
      <c r="G9" s="17">
        <f>IF(MONTH(D9)=3,F9+13,IF(MONTH(D9)=4,IF(DAY(D9)&gt;15,F9+14,F9+13)))</f>
        <v>40286</v>
      </c>
      <c r="H9" s="7"/>
      <c r="I9" s="7"/>
      <c r="J9" s="7"/>
      <c r="K9" s="7"/>
    </row>
    <row r="10" spans="1:11" s="9" customFormat="1" ht="14.25">
      <c r="A10" s="16" t="s">
        <v>16</v>
      </c>
      <c r="B10" s="17">
        <f>DATE($A$1,8,15)</f>
        <v>40405</v>
      </c>
      <c r="C10" s="16" t="s">
        <v>44</v>
      </c>
      <c r="D10" s="21">
        <f>D9+49</f>
        <v>40321</v>
      </c>
      <c r="E10" s="16" t="s">
        <v>48</v>
      </c>
      <c r="F10" s="27">
        <f>B7</f>
        <v>40311</v>
      </c>
      <c r="G10" s="17">
        <f>F10+1</f>
        <v>40312</v>
      </c>
      <c r="H10" s="7"/>
      <c r="I10" s="7"/>
      <c r="J10" s="7"/>
      <c r="K10" s="7"/>
    </row>
    <row r="11" spans="1:11" s="9" customFormat="1" ht="14.25">
      <c r="A11" s="16" t="s">
        <v>17</v>
      </c>
      <c r="B11" s="17">
        <f>DATE($A$1,11,1)</f>
        <v>40483</v>
      </c>
      <c r="C11" s="16" t="s">
        <v>45</v>
      </c>
      <c r="D11" s="21">
        <f>DATE(A1,11,2)</f>
        <v>40484</v>
      </c>
      <c r="E11" s="72" t="s">
        <v>34</v>
      </c>
      <c r="F11" s="73"/>
      <c r="G11" s="74"/>
      <c r="H11" s="7"/>
      <c r="I11" s="7"/>
      <c r="J11" s="10"/>
      <c r="K11" s="7"/>
    </row>
    <row r="12" spans="1:11" s="9" customFormat="1" ht="15" thickBot="1">
      <c r="A12" s="16" t="s">
        <v>18</v>
      </c>
      <c r="B12" s="17">
        <f>DATE($A$1,11,11)</f>
        <v>40493</v>
      </c>
      <c r="C12" s="22" t="s">
        <v>46</v>
      </c>
      <c r="D12" s="17">
        <f>DATE($A$1,11,27)+1-WEEKDAY(DATE($A$1,11,27))+(1-(1&gt;=WEEKDAY(DATE($A$1,11,27))))*7</f>
        <v>40510</v>
      </c>
      <c r="E12" s="75"/>
      <c r="F12" s="76"/>
      <c r="G12" s="77"/>
      <c r="H12" s="7"/>
      <c r="I12" s="7"/>
      <c r="J12" s="7"/>
      <c r="K12" s="7"/>
    </row>
    <row r="13" spans="1:11" s="9" customFormat="1" ht="16.5" thickBot="1" thickTop="1">
      <c r="A13" s="18" t="s">
        <v>19</v>
      </c>
      <c r="B13" s="19">
        <f>DATE($A$1,12,25)</f>
        <v>40537</v>
      </c>
      <c r="C13" s="68" t="s">
        <v>21</v>
      </c>
      <c r="D13" s="68"/>
      <c r="E13" s="78" t="s">
        <v>47</v>
      </c>
      <c r="F13" s="79"/>
      <c r="G13" s="15">
        <f>DATE(A1,3,31)-WEEKDAY(DATE(A1,3,31))+1</f>
        <v>40265</v>
      </c>
      <c r="H13" s="7"/>
      <c r="I13" s="7"/>
      <c r="J13" s="7"/>
      <c r="K13" s="7"/>
    </row>
    <row r="14" spans="1:11" s="9" customFormat="1" ht="16.5" thickBot="1" thickTop="1">
      <c r="A14" s="82" t="s">
        <v>20</v>
      </c>
      <c r="B14" s="83"/>
      <c r="C14" s="14" t="s">
        <v>22</v>
      </c>
      <c r="D14" s="15">
        <f>DATE($A$1,2,14)</f>
        <v>40223</v>
      </c>
      <c r="E14" s="80" t="s">
        <v>27</v>
      </c>
      <c r="F14" s="81"/>
      <c r="G14" s="24">
        <f>DATE(A1,10,31)-WEEKDAY(DATE(A1,10,31))+1</f>
        <v>40482</v>
      </c>
      <c r="H14" s="7"/>
      <c r="I14" s="7"/>
      <c r="J14" s="7"/>
      <c r="K14" s="7"/>
    </row>
    <row r="15" spans="1:11" s="8" customFormat="1" ht="15.75" thickTop="1">
      <c r="A15" s="82"/>
      <c r="B15" s="83"/>
      <c r="C15" s="16" t="s">
        <v>1</v>
      </c>
      <c r="D15" s="23">
        <f>D9-49</f>
        <v>40223</v>
      </c>
      <c r="E15" s="70" t="s">
        <v>3</v>
      </c>
      <c r="F15" s="71"/>
      <c r="G15" s="15">
        <f>DATE($A$1,9,1)+1-WEEKDAY(DATE($A$1,9,1))+(2-(1&gt;=WEEKDAY(DATE($A$1,9,1))))*7</f>
        <v>40433</v>
      </c>
      <c r="H15" s="7"/>
      <c r="I15" s="7"/>
      <c r="J15" s="7"/>
      <c r="K15" s="7"/>
    </row>
    <row r="16" spans="1:11" s="9" customFormat="1" ht="15" thickBot="1">
      <c r="A16" s="84"/>
      <c r="B16" s="85"/>
      <c r="C16" s="16" t="s">
        <v>23</v>
      </c>
      <c r="D16" s="17">
        <f>DATE($A$1,5,1)+1-WEEKDAY(DATE($A$1,5,1))+(2-(1&gt;=WEEKDAY(DATE($A$1,5,1))))*7</f>
        <v>40307</v>
      </c>
      <c r="E16" s="22" t="s">
        <v>4</v>
      </c>
      <c r="F16" s="28"/>
      <c r="G16" s="24">
        <f>DATE($A$1,10,1)+1-WEEKDAY(DATE($A$1,10,1))+(1-(1&gt;=WEEKDAY(DATE($A$1,10,1))))*7</f>
        <v>40454</v>
      </c>
      <c r="H16" s="7"/>
      <c r="I16" s="7"/>
      <c r="J16" s="10"/>
      <c r="K16" s="7"/>
    </row>
    <row r="17" spans="1:11" s="9" customFormat="1" ht="16.5" thickBot="1" thickTop="1">
      <c r="A17" s="32"/>
      <c r="B17" s="49"/>
      <c r="C17" s="45" t="s">
        <v>24</v>
      </c>
      <c r="D17" s="17">
        <f>DATE($A$1,6,1)+1-WEEKDAY(DATE($A$1,6,1))+(2-(1&gt;=WEEKDAY(DATE($A$1,6,1))))*7</f>
        <v>40342</v>
      </c>
      <c r="E17" s="65" t="s">
        <v>28</v>
      </c>
      <c r="F17" s="66"/>
      <c r="G17" s="67"/>
      <c r="H17" s="7"/>
      <c r="I17" s="7"/>
      <c r="J17" s="7"/>
      <c r="K17" s="7"/>
    </row>
    <row r="18" spans="1:11" ht="13.5" thickTop="1">
      <c r="A18" s="47"/>
      <c r="B18" s="23"/>
      <c r="C18" s="45" t="s">
        <v>5</v>
      </c>
      <c r="D18" s="17">
        <f>DATE($A$1,10,31)</f>
        <v>40482</v>
      </c>
      <c r="E18" s="70" t="s">
        <v>35</v>
      </c>
      <c r="F18" s="71"/>
      <c r="G18" s="17">
        <f>DATE($A$1,5,8)</f>
        <v>40306</v>
      </c>
      <c r="H18" s="6"/>
      <c r="I18" s="6"/>
      <c r="J18" s="6"/>
      <c r="K18" s="6"/>
    </row>
    <row r="19" spans="1:7" ht="12.75">
      <c r="A19" s="47"/>
      <c r="B19" s="23"/>
      <c r="C19" s="45" t="s">
        <v>2</v>
      </c>
      <c r="D19" s="17">
        <f>DATE($A$1,11,11)</f>
        <v>40493</v>
      </c>
      <c r="E19" s="87" t="s">
        <v>36</v>
      </c>
      <c r="F19" s="88"/>
      <c r="G19" s="29">
        <f>DATE(A1,7,11)</f>
        <v>40370</v>
      </c>
    </row>
    <row r="20" spans="1:7" ht="12.75">
      <c r="A20" s="47"/>
      <c r="B20" s="23"/>
      <c r="C20" s="46" t="s">
        <v>25</v>
      </c>
      <c r="D20" s="17">
        <f>DATE($A$1,11,15)</f>
        <v>40497</v>
      </c>
      <c r="E20" s="87" t="s">
        <v>37</v>
      </c>
      <c r="F20" s="88"/>
      <c r="G20" s="17">
        <f>DATE(A1,9,27)</f>
        <v>40448</v>
      </c>
    </row>
    <row r="21" spans="1:7" ht="13.5" thickBot="1">
      <c r="A21" s="11"/>
      <c r="B21" s="50"/>
      <c r="C21" s="22" t="s">
        <v>26</v>
      </c>
      <c r="D21" s="24">
        <f>DATE($A$1,12,6)</f>
        <v>40518</v>
      </c>
      <c r="E21" s="89" t="s">
        <v>38</v>
      </c>
      <c r="F21" s="90"/>
      <c r="G21" s="24">
        <f>DATE($A$1,11,15)</f>
        <v>40497</v>
      </c>
    </row>
    <row r="22" spans="1:6" ht="13.5" customHeight="1" thickTop="1">
      <c r="A22" s="32"/>
      <c r="B22" s="32"/>
      <c r="C22" s="32"/>
      <c r="D22" s="32"/>
      <c r="E22" s="13"/>
      <c r="F22" s="11"/>
    </row>
    <row r="23" spans="1:6" ht="14.25">
      <c r="A23" s="47"/>
      <c r="B23" s="48"/>
      <c r="C23" s="86"/>
      <c r="D23" s="86"/>
      <c r="E23" s="13"/>
      <c r="F23" s="11"/>
    </row>
    <row r="24" spans="1:7" ht="14.25">
      <c r="A24" s="47"/>
      <c r="B24" s="48"/>
      <c r="C24" s="86"/>
      <c r="D24" s="86"/>
      <c r="E24" s="13"/>
      <c r="F24" s="11"/>
      <c r="G24" s="6"/>
    </row>
    <row r="25" spans="3:6" ht="14.25">
      <c r="C25" s="11"/>
      <c r="D25" s="12" t="s">
        <v>0</v>
      </c>
      <c r="E25" s="13"/>
      <c r="F25" s="11"/>
    </row>
    <row r="26" spans="1:6" ht="14.25">
      <c r="A26" s="2"/>
      <c r="C26" s="11"/>
      <c r="D26" s="12"/>
      <c r="E26" s="13"/>
      <c r="F26" s="11"/>
    </row>
    <row r="27" spans="1:6" ht="14.25">
      <c r="A27" s="3"/>
      <c r="E27" s="13"/>
      <c r="F27" s="11"/>
    </row>
    <row r="28" spans="1:6" ht="14.25">
      <c r="A28" s="1"/>
      <c r="E28" s="13"/>
      <c r="F28" s="11"/>
    </row>
    <row r="29" spans="3:6" ht="14.25">
      <c r="C29" s="11"/>
      <c r="E29" s="13"/>
      <c r="F29" s="11"/>
    </row>
    <row r="30" spans="5:6" ht="14.25">
      <c r="E30" s="13"/>
      <c r="F30" s="11"/>
    </row>
  </sheetData>
  <sheetProtection/>
  <mergeCells count="21">
    <mergeCell ref="C24:D24"/>
    <mergeCell ref="E18:F18"/>
    <mergeCell ref="E19:F19"/>
    <mergeCell ref="E20:F20"/>
    <mergeCell ref="E21:F21"/>
    <mergeCell ref="E15:F15"/>
    <mergeCell ref="E11:G12"/>
    <mergeCell ref="E13:F13"/>
    <mergeCell ref="E14:F14"/>
    <mergeCell ref="A14:B16"/>
    <mergeCell ref="C23:D23"/>
    <mergeCell ref="F2:G2"/>
    <mergeCell ref="A1:A2"/>
    <mergeCell ref="B1:B2"/>
    <mergeCell ref="C1:E2"/>
    <mergeCell ref="F1:G1"/>
    <mergeCell ref="E17:G17"/>
    <mergeCell ref="A3:B3"/>
    <mergeCell ref="C3:D3"/>
    <mergeCell ref="E3:G3"/>
    <mergeCell ref="C13:D13"/>
  </mergeCells>
  <conditionalFormatting sqref="B4:B13">
    <cfRule type="expression" priority="5" dxfId="0" stopIfTrue="1">
      <formula>WEEKDAY(B4)=7</formula>
    </cfRule>
    <cfRule type="expression" priority="6" dxfId="0" stopIfTrue="1">
      <formula>WEEKDAY(B4)=1</formula>
    </cfRule>
  </conditionalFormatting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F2" sqref="F2"/>
    </sheetView>
  </sheetViews>
  <sheetFormatPr defaultColWidth="9.140625" defaultRowHeight="12.75"/>
  <cols>
    <col min="1" max="1" width="22.28125" style="0" bestFit="1" customWidth="1"/>
    <col min="2" max="2" width="13.8515625" style="0" bestFit="1" customWidth="1"/>
    <col min="3" max="3" width="14.8515625" style="0" bestFit="1" customWidth="1"/>
    <col min="4" max="4" width="34.421875" style="0" customWidth="1"/>
    <col min="5" max="5" width="13.8515625" style="0" customWidth="1"/>
    <col min="6" max="6" width="26.421875" style="0" customWidth="1"/>
    <col min="7" max="7" width="14.28125" style="0" bestFit="1" customWidth="1"/>
    <col min="8" max="8" width="11.28125" style="0" customWidth="1"/>
    <col min="9" max="9" width="17.00390625" style="0" customWidth="1"/>
    <col min="10" max="10" width="23.28125" style="0" customWidth="1"/>
  </cols>
  <sheetData>
    <row r="1" spans="1:7" ht="21" customHeight="1">
      <c r="A1" s="98">
        <v>2002</v>
      </c>
      <c r="B1" s="100"/>
      <c r="C1" s="91" t="s">
        <v>49</v>
      </c>
      <c r="D1" s="92"/>
      <c r="E1" s="92"/>
      <c r="F1" s="38" t="s">
        <v>7</v>
      </c>
      <c r="G1" s="30"/>
    </row>
    <row r="2" spans="1:11" ht="32.25" customHeight="1">
      <c r="A2" s="99"/>
      <c r="B2" s="100"/>
      <c r="C2" s="93"/>
      <c r="D2" s="92"/>
      <c r="E2" s="92"/>
      <c r="F2" s="39">
        <f ca="1">TODAY()</f>
        <v>40266</v>
      </c>
      <c r="G2" s="31"/>
      <c r="H2" s="4"/>
      <c r="I2" s="4"/>
      <c r="J2" s="4"/>
      <c r="K2" s="5"/>
    </row>
    <row r="3" spans="1:7" ht="15">
      <c r="A3" s="94" t="s">
        <v>50</v>
      </c>
      <c r="B3" s="94"/>
      <c r="C3" s="95"/>
      <c r="D3" s="96" t="s">
        <v>51</v>
      </c>
      <c r="E3" s="94"/>
      <c r="F3" s="94"/>
      <c r="G3" s="32"/>
    </row>
    <row r="4" spans="1:6" ht="12.75">
      <c r="A4" s="97"/>
      <c r="B4" s="97"/>
      <c r="C4" s="36"/>
      <c r="D4" s="40"/>
      <c r="E4" s="41"/>
      <c r="F4" s="34"/>
    </row>
    <row r="5" spans="1:6" ht="12.75">
      <c r="A5" s="97"/>
      <c r="B5" s="97"/>
      <c r="C5" s="36"/>
      <c r="D5" s="16"/>
      <c r="E5" s="35"/>
      <c r="F5" s="34"/>
    </row>
    <row r="6" spans="1:6" ht="12.75">
      <c r="A6" s="97"/>
      <c r="B6" s="97"/>
      <c r="C6" s="36"/>
      <c r="D6" s="16"/>
      <c r="E6" s="35"/>
      <c r="F6" s="34"/>
    </row>
    <row r="7" spans="1:6" ht="12.75">
      <c r="A7" s="88"/>
      <c r="B7" s="97"/>
      <c r="C7" s="36"/>
      <c r="D7" s="37"/>
      <c r="E7" s="35"/>
      <c r="F7" s="34"/>
    </row>
    <row r="8" spans="1:6" ht="12.75">
      <c r="A8" s="97"/>
      <c r="B8" s="97"/>
      <c r="C8" s="36"/>
      <c r="D8" s="37"/>
      <c r="E8" s="35"/>
      <c r="F8" s="34"/>
    </row>
    <row r="9" spans="1:6" ht="12.75">
      <c r="A9" s="97"/>
      <c r="B9" s="97"/>
      <c r="C9" s="36"/>
      <c r="D9" s="37"/>
      <c r="E9" s="35"/>
      <c r="F9" s="34"/>
    </row>
    <row r="10" spans="1:6" ht="12.75">
      <c r="A10" s="97"/>
      <c r="B10" s="97"/>
      <c r="C10" s="36"/>
      <c r="D10" s="37"/>
      <c r="E10" s="35"/>
      <c r="F10" s="34"/>
    </row>
    <row r="11" spans="1:6" ht="12.75">
      <c r="A11" s="97"/>
      <c r="B11" s="97"/>
      <c r="C11" s="36"/>
      <c r="D11" s="37"/>
      <c r="E11" s="35"/>
      <c r="F11" s="34"/>
    </row>
    <row r="12" spans="1:6" ht="12.75">
      <c r="A12" s="97"/>
      <c r="B12" s="97"/>
      <c r="C12" s="36"/>
      <c r="D12" s="37"/>
      <c r="E12" s="35"/>
      <c r="F12" s="34"/>
    </row>
    <row r="13" spans="1:6" ht="12.75">
      <c r="A13" s="97"/>
      <c r="B13" s="97"/>
      <c r="C13" s="36"/>
      <c r="D13" s="37"/>
      <c r="E13" s="35"/>
      <c r="F13" s="34"/>
    </row>
    <row r="14" spans="1:6" ht="12.75">
      <c r="A14" s="97"/>
      <c r="B14" s="97"/>
      <c r="C14" s="36"/>
      <c r="D14" s="37"/>
      <c r="E14" s="35"/>
      <c r="F14" s="34"/>
    </row>
    <row r="15" spans="1:6" ht="12.75">
      <c r="A15" s="97"/>
      <c r="B15" s="97"/>
      <c r="C15" s="36"/>
      <c r="D15" s="37"/>
      <c r="E15" s="35"/>
      <c r="F15" s="34"/>
    </row>
    <row r="16" spans="1:6" ht="12.75">
      <c r="A16" s="97"/>
      <c r="B16" s="97"/>
      <c r="C16" s="36"/>
      <c r="D16" s="37"/>
      <c r="E16" s="35"/>
      <c r="F16" s="34"/>
    </row>
    <row r="17" spans="1:6" ht="12.75">
      <c r="A17" s="97"/>
      <c r="B17" s="97"/>
      <c r="C17" s="36"/>
      <c r="D17" s="37"/>
      <c r="E17" s="35"/>
      <c r="F17" s="35"/>
    </row>
    <row r="18" spans="1:6" ht="12.75">
      <c r="A18" s="97"/>
      <c r="B18" s="97"/>
      <c r="C18" s="36"/>
      <c r="D18" s="44"/>
      <c r="E18" s="35"/>
      <c r="F18" s="34"/>
    </row>
    <row r="19" spans="1:6" ht="12.75">
      <c r="A19" s="97"/>
      <c r="B19" s="97"/>
      <c r="C19" s="36"/>
      <c r="D19" s="44"/>
      <c r="E19" s="43"/>
      <c r="F19" s="34"/>
    </row>
    <row r="20" spans="1:6" ht="12.75">
      <c r="A20" s="97"/>
      <c r="B20" s="97"/>
      <c r="C20" s="36"/>
      <c r="D20" s="44"/>
      <c r="E20" s="35"/>
      <c r="F20" s="34"/>
    </row>
    <row r="21" spans="1:6" ht="12.75">
      <c r="A21" s="97"/>
      <c r="B21" s="97"/>
      <c r="C21" s="36"/>
      <c r="D21" s="44"/>
      <c r="E21" s="35"/>
      <c r="F21" s="34"/>
    </row>
    <row r="22" spans="1:6" ht="12.75">
      <c r="A22" s="97"/>
      <c r="B22" s="97"/>
      <c r="C22" s="36"/>
      <c r="D22" s="37"/>
      <c r="E22" s="35"/>
      <c r="F22" s="34"/>
    </row>
    <row r="23" spans="1:6" ht="12.75">
      <c r="A23" s="97"/>
      <c r="B23" s="97"/>
      <c r="C23" s="36"/>
      <c r="D23" s="37"/>
      <c r="E23" s="35"/>
      <c r="F23" s="34"/>
    </row>
    <row r="24" spans="1:6" ht="12.75">
      <c r="A24" s="97"/>
      <c r="B24" s="97"/>
      <c r="C24" s="36"/>
      <c r="D24" s="37"/>
      <c r="E24" s="35"/>
      <c r="F24" s="34"/>
    </row>
    <row r="25" spans="1:6" ht="12.75">
      <c r="A25" s="97"/>
      <c r="B25" s="97"/>
      <c r="C25" s="36"/>
      <c r="D25" s="37"/>
      <c r="E25" s="35"/>
      <c r="F25" s="34"/>
    </row>
    <row r="26" spans="1:6" ht="12.75">
      <c r="A26" s="97"/>
      <c r="B26" s="97"/>
      <c r="C26" s="36"/>
      <c r="D26" s="37"/>
      <c r="E26" s="35"/>
      <c r="F26" s="34"/>
    </row>
    <row r="27" spans="1:6" ht="12.75">
      <c r="A27" s="97"/>
      <c r="B27" s="97"/>
      <c r="C27" s="36"/>
      <c r="D27" s="37"/>
      <c r="E27" s="35"/>
      <c r="F27" s="34"/>
    </row>
    <row r="28" spans="1:6" ht="12.75">
      <c r="A28" s="97"/>
      <c r="B28" s="97"/>
      <c r="C28" s="36"/>
      <c r="D28" s="37"/>
      <c r="E28" s="35"/>
      <c r="F28" s="34"/>
    </row>
    <row r="29" spans="1:6" ht="12.75">
      <c r="A29" s="97"/>
      <c r="B29" s="97"/>
      <c r="C29" s="36"/>
      <c r="D29" s="37"/>
      <c r="E29" s="35"/>
      <c r="F29" s="34"/>
    </row>
    <row r="30" spans="1:6" ht="12.75">
      <c r="A30" s="97"/>
      <c r="B30" s="97"/>
      <c r="C30" s="36"/>
      <c r="D30" s="37"/>
      <c r="E30" s="35"/>
      <c r="F30" s="34"/>
    </row>
    <row r="31" spans="1:6" ht="12.75">
      <c r="A31" s="97"/>
      <c r="B31" s="97"/>
      <c r="C31" s="36"/>
      <c r="D31" s="37"/>
      <c r="E31" s="35"/>
      <c r="F31" s="34"/>
    </row>
    <row r="32" spans="1:6" ht="12.75">
      <c r="A32" s="97"/>
      <c r="B32" s="97"/>
      <c r="C32" s="36"/>
      <c r="D32" s="37"/>
      <c r="E32" s="35"/>
      <c r="F32" s="34"/>
    </row>
    <row r="33" spans="1:6" ht="12.75">
      <c r="A33" s="97"/>
      <c r="B33" s="97"/>
      <c r="C33" s="36"/>
      <c r="D33" s="37"/>
      <c r="E33" s="35"/>
      <c r="F33" s="34"/>
    </row>
    <row r="34" spans="1:6" ht="12.75">
      <c r="A34" s="97"/>
      <c r="B34" s="97"/>
      <c r="C34" s="36"/>
      <c r="D34" s="37"/>
      <c r="E34" s="35"/>
      <c r="F34" s="34"/>
    </row>
    <row r="35" spans="1:6" ht="12.75">
      <c r="A35" s="97"/>
      <c r="B35" s="97"/>
      <c r="C35" s="36"/>
      <c r="D35" s="37"/>
      <c r="E35" s="35"/>
      <c r="F35" s="34"/>
    </row>
    <row r="36" spans="1:6" ht="12.75">
      <c r="A36" s="97"/>
      <c r="B36" s="97"/>
      <c r="C36" s="36"/>
      <c r="D36" s="37"/>
      <c r="E36" s="35"/>
      <c r="F36" s="34"/>
    </row>
    <row r="37" spans="1:6" ht="12.75">
      <c r="A37" s="97"/>
      <c r="B37" s="97"/>
      <c r="C37" s="36"/>
      <c r="D37" s="37"/>
      <c r="E37" s="35"/>
      <c r="F37" s="34"/>
    </row>
    <row r="38" spans="1:6" ht="12.75">
      <c r="A38" s="97"/>
      <c r="B38" s="97"/>
      <c r="C38" s="36"/>
      <c r="D38" s="37"/>
      <c r="E38" s="35"/>
      <c r="F38" s="34"/>
    </row>
    <row r="39" spans="1:6" ht="12.75">
      <c r="A39" s="97"/>
      <c r="B39" s="97"/>
      <c r="C39" s="36"/>
      <c r="D39" s="37"/>
      <c r="E39" s="35"/>
      <c r="F39" s="34"/>
    </row>
    <row r="40" spans="1:6" ht="12.75">
      <c r="A40" s="97"/>
      <c r="B40" s="97"/>
      <c r="C40" s="36"/>
      <c r="D40" s="37"/>
      <c r="E40" s="35"/>
      <c r="F40" s="34"/>
    </row>
    <row r="41" spans="1:6" ht="12.75">
      <c r="A41" s="97"/>
      <c r="B41" s="97"/>
      <c r="C41" s="36"/>
      <c r="D41" s="37"/>
      <c r="E41" s="35"/>
      <c r="F41" s="34"/>
    </row>
    <row r="42" spans="1:6" ht="12.75">
      <c r="A42" s="97"/>
      <c r="B42" s="97"/>
      <c r="C42" s="36"/>
      <c r="D42" s="37"/>
      <c r="E42" s="35"/>
      <c r="F42" s="34"/>
    </row>
    <row r="43" spans="1:6" ht="12.75">
      <c r="A43" s="97"/>
      <c r="B43" s="97"/>
      <c r="C43" s="36"/>
      <c r="D43" s="37"/>
      <c r="E43" s="35"/>
      <c r="F43" s="34"/>
    </row>
    <row r="44" spans="1:6" ht="12.75">
      <c r="A44" s="97"/>
      <c r="B44" s="97"/>
      <c r="C44" s="36"/>
      <c r="D44" s="37"/>
      <c r="E44" s="35"/>
      <c r="F44" s="34"/>
    </row>
    <row r="45" spans="1:6" ht="12.75">
      <c r="A45" s="97"/>
      <c r="B45" s="97"/>
      <c r="C45" s="36"/>
      <c r="D45" s="37"/>
      <c r="E45" s="35"/>
      <c r="F45" s="34"/>
    </row>
    <row r="46" spans="1:6" ht="12.75">
      <c r="A46" s="97"/>
      <c r="B46" s="97"/>
      <c r="C46" s="36"/>
      <c r="D46" s="37"/>
      <c r="E46" s="35"/>
      <c r="F46" s="34"/>
    </row>
    <row r="47" spans="1:6" ht="12.75">
      <c r="A47" s="97"/>
      <c r="B47" s="97"/>
      <c r="C47" s="36"/>
      <c r="D47" s="37"/>
      <c r="E47" s="35"/>
      <c r="F47" s="34"/>
    </row>
    <row r="48" spans="1:6" ht="12.75">
      <c r="A48" s="97"/>
      <c r="B48" s="97"/>
      <c r="C48" s="36"/>
      <c r="D48" s="37"/>
      <c r="E48" s="35"/>
      <c r="F48" s="34"/>
    </row>
    <row r="49" spans="1:6" ht="12.75">
      <c r="A49" s="97"/>
      <c r="B49" s="97"/>
      <c r="C49" s="36"/>
      <c r="D49" s="37"/>
      <c r="E49" s="35"/>
      <c r="F49" s="34"/>
    </row>
    <row r="50" spans="1:6" ht="12.75">
      <c r="A50" s="97"/>
      <c r="B50" s="97"/>
      <c r="C50" s="36"/>
      <c r="D50" s="37"/>
      <c r="E50" s="35"/>
      <c r="F50" s="34"/>
    </row>
    <row r="51" spans="1:6" ht="12.75">
      <c r="A51" s="97"/>
      <c r="B51" s="97"/>
      <c r="C51" s="36"/>
      <c r="D51" s="37"/>
      <c r="E51" s="35"/>
      <c r="F51" s="34"/>
    </row>
    <row r="52" spans="1:6" ht="12.75">
      <c r="A52" s="97"/>
      <c r="B52" s="97"/>
      <c r="C52" s="36"/>
      <c r="D52" s="37"/>
      <c r="E52" s="35"/>
      <c r="F52" s="34"/>
    </row>
    <row r="53" spans="1:6" ht="12.75">
      <c r="A53" s="97"/>
      <c r="B53" s="97"/>
      <c r="C53" s="36"/>
      <c r="D53" s="37"/>
      <c r="E53" s="35"/>
      <c r="F53" s="34"/>
    </row>
    <row r="54" spans="1:6" ht="12.75">
      <c r="A54" s="97"/>
      <c r="B54" s="97"/>
      <c r="C54" s="36"/>
      <c r="D54" s="37"/>
      <c r="E54" s="35"/>
      <c r="F54" s="34"/>
    </row>
    <row r="55" spans="1:6" ht="12.75">
      <c r="A55" s="97"/>
      <c r="B55" s="97"/>
      <c r="C55" s="36"/>
      <c r="D55" s="37"/>
      <c r="E55" s="35"/>
      <c r="F55" s="34"/>
    </row>
    <row r="56" spans="1:6" ht="12.75">
      <c r="A56" s="97"/>
      <c r="B56" s="97"/>
      <c r="C56" s="36"/>
      <c r="D56" s="37"/>
      <c r="E56" s="35"/>
      <c r="F56" s="34"/>
    </row>
    <row r="57" spans="1:6" ht="12.75">
      <c r="A57" s="97"/>
      <c r="B57" s="97"/>
      <c r="C57" s="36"/>
      <c r="D57" s="37"/>
      <c r="E57" s="35"/>
      <c r="F57" s="34"/>
    </row>
    <row r="58" spans="1:6" ht="12.75">
      <c r="A58" s="97"/>
      <c r="B58" s="97"/>
      <c r="C58" s="36"/>
      <c r="D58" s="37"/>
      <c r="E58" s="35"/>
      <c r="F58" s="34"/>
    </row>
    <row r="59" spans="1:6" ht="12.75">
      <c r="A59" s="97"/>
      <c r="B59" s="97"/>
      <c r="C59" s="36"/>
      <c r="D59" s="37"/>
      <c r="E59" s="35"/>
      <c r="F59" s="34"/>
    </row>
    <row r="60" spans="1:6" ht="12.75">
      <c r="A60" s="97"/>
      <c r="B60" s="97"/>
      <c r="C60" s="36"/>
      <c r="D60" s="37"/>
      <c r="E60" s="35"/>
      <c r="F60" s="34"/>
    </row>
    <row r="61" spans="1:6" ht="12.75">
      <c r="A61" s="97"/>
      <c r="B61" s="97"/>
      <c r="C61" s="36"/>
      <c r="D61" s="37"/>
      <c r="E61" s="35"/>
      <c r="F61" s="34"/>
    </row>
    <row r="62" spans="1:6" ht="12.75">
      <c r="A62" s="97"/>
      <c r="B62" s="97"/>
      <c r="C62" s="36"/>
      <c r="D62" s="37"/>
      <c r="E62" s="35"/>
      <c r="F62" s="34"/>
    </row>
    <row r="63" spans="1:6" ht="12.75">
      <c r="A63" s="97"/>
      <c r="B63" s="97"/>
      <c r="C63" s="36"/>
      <c r="D63" s="37"/>
      <c r="E63" s="35"/>
      <c r="F63" s="34"/>
    </row>
    <row r="64" spans="1:6" ht="12.75">
      <c r="A64" s="97"/>
      <c r="B64" s="97"/>
      <c r="C64" s="36"/>
      <c r="D64" s="37"/>
      <c r="E64" s="35"/>
      <c r="F64" s="34"/>
    </row>
    <row r="65" spans="1:6" ht="12.75">
      <c r="A65" s="97"/>
      <c r="B65" s="97"/>
      <c r="C65" s="36"/>
      <c r="D65" s="37"/>
      <c r="E65" s="35"/>
      <c r="F65" s="34"/>
    </row>
    <row r="66" spans="1:6" ht="12.75">
      <c r="A66" s="97"/>
      <c r="B66" s="97"/>
      <c r="C66" s="36"/>
      <c r="D66" s="37"/>
      <c r="E66" s="35"/>
      <c r="F66" s="34"/>
    </row>
    <row r="67" spans="1:6" ht="12.75">
      <c r="A67" s="97"/>
      <c r="B67" s="97"/>
      <c r="C67" s="36"/>
      <c r="D67" s="37"/>
      <c r="E67" s="35"/>
      <c r="F67" s="34"/>
    </row>
    <row r="68" spans="1:6" ht="12.75">
      <c r="A68" s="97"/>
      <c r="B68" s="97"/>
      <c r="C68" s="36"/>
      <c r="D68" s="37"/>
      <c r="E68" s="35"/>
      <c r="F68" s="34"/>
    </row>
    <row r="69" spans="1:6" ht="12.75">
      <c r="A69" s="97"/>
      <c r="B69" s="97"/>
      <c r="C69" s="36"/>
      <c r="D69" s="37"/>
      <c r="E69" s="35"/>
      <c r="F69" s="34"/>
    </row>
    <row r="70" spans="1:6" ht="12.75">
      <c r="A70" s="97"/>
      <c r="B70" s="97"/>
      <c r="C70" s="36"/>
      <c r="D70" s="37"/>
      <c r="E70" s="35"/>
      <c r="F70" s="34"/>
    </row>
    <row r="71" spans="1:6" ht="12.75">
      <c r="A71" s="97"/>
      <c r="B71" s="97"/>
      <c r="C71" s="36"/>
      <c r="D71" s="37"/>
      <c r="E71" s="35"/>
      <c r="F71" s="34"/>
    </row>
    <row r="72" spans="1:6" ht="12.75">
      <c r="A72" s="97"/>
      <c r="B72" s="97"/>
      <c r="C72" s="36"/>
      <c r="D72" s="37"/>
      <c r="E72" s="35"/>
      <c r="F72" s="34"/>
    </row>
    <row r="73" spans="1:6" ht="12.75">
      <c r="A73" s="97"/>
      <c r="B73" s="97"/>
      <c r="C73" s="36"/>
      <c r="D73" s="37"/>
      <c r="E73" s="35"/>
      <c r="F73" s="34"/>
    </row>
    <row r="74" spans="1:6" ht="12.75">
      <c r="A74" s="97"/>
      <c r="B74" s="97"/>
      <c r="C74" s="36"/>
      <c r="D74" s="37"/>
      <c r="E74" s="35"/>
      <c r="F74" s="34"/>
    </row>
    <row r="75" spans="1:6" ht="12.75">
      <c r="A75" s="97"/>
      <c r="B75" s="97"/>
      <c r="C75" s="36"/>
      <c r="D75" s="37"/>
      <c r="E75" s="35"/>
      <c r="F75" s="34"/>
    </row>
    <row r="76" spans="1:6" ht="12.75">
      <c r="A76" s="97"/>
      <c r="B76" s="97"/>
      <c r="C76" s="36"/>
      <c r="D76" s="37"/>
      <c r="E76" s="35"/>
      <c r="F76" s="34"/>
    </row>
    <row r="77" spans="1:6" ht="12.75">
      <c r="A77" s="97"/>
      <c r="B77" s="97"/>
      <c r="C77" s="36"/>
      <c r="D77" s="37"/>
      <c r="E77" s="35"/>
      <c r="F77" s="34"/>
    </row>
    <row r="78" spans="1:6" ht="12.75">
      <c r="A78" s="97"/>
      <c r="B78" s="97"/>
      <c r="C78" s="36"/>
      <c r="D78" s="37"/>
      <c r="E78" s="35"/>
      <c r="F78" s="34"/>
    </row>
    <row r="79" spans="1:6" ht="12.75">
      <c r="A79" s="97"/>
      <c r="B79" s="97"/>
      <c r="C79" s="36"/>
      <c r="D79" s="37"/>
      <c r="E79" s="35"/>
      <c r="F79" s="34"/>
    </row>
    <row r="80" spans="1:6" ht="12.75">
      <c r="A80" s="97"/>
      <c r="B80" s="97"/>
      <c r="C80" s="36"/>
      <c r="D80" s="37"/>
      <c r="E80" s="35"/>
      <c r="F80" s="34"/>
    </row>
    <row r="81" spans="1:6" ht="12.75">
      <c r="A81" s="97"/>
      <c r="B81" s="97"/>
      <c r="C81" s="36"/>
      <c r="D81" s="37"/>
      <c r="E81" s="35"/>
      <c r="F81" s="34"/>
    </row>
    <row r="82" spans="1:6" ht="12.75">
      <c r="A82" s="97"/>
      <c r="B82" s="97"/>
      <c r="C82" s="36"/>
      <c r="D82" s="37"/>
      <c r="E82" s="35"/>
      <c r="F82" s="34"/>
    </row>
    <row r="83" spans="1:6" ht="12.75">
      <c r="A83" s="97"/>
      <c r="B83" s="97"/>
      <c r="C83" s="36"/>
      <c r="D83" s="37"/>
      <c r="E83" s="35"/>
      <c r="F83" s="34"/>
    </row>
    <row r="84" spans="1:6" ht="12.75">
      <c r="A84" s="97"/>
      <c r="B84" s="97"/>
      <c r="C84" s="36"/>
      <c r="D84" s="37"/>
      <c r="E84" s="35"/>
      <c r="F84" s="34"/>
    </row>
    <row r="85" spans="1:6" ht="12.75">
      <c r="A85" s="97"/>
      <c r="B85" s="97"/>
      <c r="C85" s="36"/>
      <c r="D85" s="37"/>
      <c r="E85" s="35"/>
      <c r="F85" s="34"/>
    </row>
    <row r="86" spans="1:6" ht="12.75">
      <c r="A86" s="97"/>
      <c r="B86" s="97"/>
      <c r="C86" s="36"/>
      <c r="D86" s="37"/>
      <c r="E86" s="35"/>
      <c r="F86" s="34"/>
    </row>
    <row r="87" spans="1:6" ht="12.75">
      <c r="A87" s="97"/>
      <c r="B87" s="97"/>
      <c r="C87" s="36"/>
      <c r="D87" s="37"/>
      <c r="E87" s="35"/>
      <c r="F87" s="34"/>
    </row>
    <row r="88" spans="1:6" ht="12.75">
      <c r="A88" s="97"/>
      <c r="B88" s="97"/>
      <c r="C88" s="36"/>
      <c r="D88" s="37"/>
      <c r="E88" s="35"/>
      <c r="F88" s="34"/>
    </row>
    <row r="89" spans="1:6" ht="12.75">
      <c r="A89" s="97"/>
      <c r="B89" s="97"/>
      <c r="C89" s="36"/>
      <c r="D89" s="37"/>
      <c r="E89" s="35"/>
      <c r="F89" s="34"/>
    </row>
    <row r="90" spans="1:6" ht="12.75">
      <c r="A90" s="97"/>
      <c r="B90" s="97"/>
      <c r="C90" s="36"/>
      <c r="D90" s="37"/>
      <c r="E90" s="35"/>
      <c r="F90" s="34"/>
    </row>
    <row r="91" spans="1:6" ht="12.75">
      <c r="A91" s="97"/>
      <c r="B91" s="97"/>
      <c r="C91" s="36"/>
      <c r="D91" s="37"/>
      <c r="E91" s="35"/>
      <c r="F91" s="34"/>
    </row>
    <row r="92" spans="1:6" ht="12.75">
      <c r="A92" s="97"/>
      <c r="B92" s="97"/>
      <c r="C92" s="36"/>
      <c r="D92" s="37"/>
      <c r="E92" s="35"/>
      <c r="F92" s="34"/>
    </row>
    <row r="93" spans="1:6" ht="12.75">
      <c r="A93" s="97"/>
      <c r="B93" s="97"/>
      <c r="C93" s="36"/>
      <c r="D93" s="37"/>
      <c r="E93" s="35"/>
      <c r="F93" s="34"/>
    </row>
    <row r="94" spans="1:6" ht="12.75">
      <c r="A94" s="97"/>
      <c r="B94" s="97"/>
      <c r="C94" s="36"/>
      <c r="D94" s="37"/>
      <c r="E94" s="35"/>
      <c r="F94" s="34"/>
    </row>
    <row r="95" spans="1:6" ht="12.75">
      <c r="A95" s="97"/>
      <c r="B95" s="97"/>
      <c r="C95" s="36"/>
      <c r="D95" s="37"/>
      <c r="E95" s="35"/>
      <c r="F95" s="34"/>
    </row>
    <row r="96" spans="1:6" ht="12.75">
      <c r="A96" s="97"/>
      <c r="B96" s="97"/>
      <c r="C96" s="36"/>
      <c r="D96" s="37"/>
      <c r="E96" s="35"/>
      <c r="F96" s="34"/>
    </row>
    <row r="97" spans="1:6" ht="12.75">
      <c r="A97" s="97"/>
      <c r="B97" s="97"/>
      <c r="C97" s="36"/>
      <c r="D97" s="37"/>
      <c r="E97" s="35"/>
      <c r="F97" s="34"/>
    </row>
    <row r="98" spans="1:6" ht="12.75">
      <c r="A98" s="97"/>
      <c r="B98" s="97"/>
      <c r="C98" s="36"/>
      <c r="D98" s="37"/>
      <c r="E98" s="35"/>
      <c r="F98" s="34"/>
    </row>
    <row r="99" spans="1:6" ht="12.75">
      <c r="A99" s="97"/>
      <c r="B99" s="97"/>
      <c r="C99" s="36"/>
      <c r="D99" s="37"/>
      <c r="E99" s="35"/>
      <c r="F99" s="34"/>
    </row>
    <row r="100" spans="1:6" ht="12.75">
      <c r="A100" s="97"/>
      <c r="B100" s="97"/>
      <c r="C100" s="36"/>
      <c r="D100" s="37"/>
      <c r="E100" s="35"/>
      <c r="F100" s="34"/>
    </row>
    <row r="101" spans="1:6" ht="12.75">
      <c r="A101" s="97"/>
      <c r="B101" s="97"/>
      <c r="C101" s="36"/>
      <c r="D101" s="37"/>
      <c r="E101" s="35"/>
      <c r="F101" s="34"/>
    </row>
    <row r="102" spans="1:6" ht="12.75">
      <c r="A102" s="97"/>
      <c r="B102" s="97"/>
      <c r="C102" s="36"/>
      <c r="D102" s="37"/>
      <c r="E102" s="35"/>
      <c r="F102" s="34"/>
    </row>
    <row r="103" spans="1:6" ht="12.75">
      <c r="A103" s="97"/>
      <c r="B103" s="97"/>
      <c r="C103" s="36"/>
      <c r="D103" s="42"/>
      <c r="E103" s="35"/>
      <c r="F103" s="34"/>
    </row>
    <row r="104" spans="1:3" ht="12.75">
      <c r="A104" s="101"/>
      <c r="B104" s="101"/>
      <c r="C104" s="33"/>
    </row>
    <row r="105" spans="1:3" ht="12.75">
      <c r="A105" s="101"/>
      <c r="B105" s="101"/>
      <c r="C105" s="33"/>
    </row>
  </sheetData>
  <sheetProtection/>
  <mergeCells count="107">
    <mergeCell ref="A100:B100"/>
    <mergeCell ref="A102:B102"/>
    <mergeCell ref="A103:B103"/>
    <mergeCell ref="A104:B104"/>
    <mergeCell ref="A105:B105"/>
    <mergeCell ref="A89:B89"/>
    <mergeCell ref="A101:B101"/>
    <mergeCell ref="A90:B90"/>
    <mergeCell ref="A91:B91"/>
    <mergeCell ref="A92:B92"/>
    <mergeCell ref="A93:B93"/>
    <mergeCell ref="A94:B94"/>
    <mergeCell ref="A98:B98"/>
    <mergeCell ref="A99:B99"/>
    <mergeCell ref="A83:B83"/>
    <mergeCell ref="A84:B84"/>
    <mergeCell ref="A95:B95"/>
    <mergeCell ref="A96:B96"/>
    <mergeCell ref="A97:B97"/>
    <mergeCell ref="A85:B85"/>
    <mergeCell ref="A86:B86"/>
    <mergeCell ref="A87:B87"/>
    <mergeCell ref="A88:B88"/>
    <mergeCell ref="A77:B77"/>
    <mergeCell ref="A78:B78"/>
    <mergeCell ref="A79:B79"/>
    <mergeCell ref="A80:B80"/>
    <mergeCell ref="A67:B67"/>
    <mergeCell ref="A68:B68"/>
    <mergeCell ref="A69:B69"/>
    <mergeCell ref="A70:B70"/>
    <mergeCell ref="A63:B63"/>
    <mergeCell ref="A64:B64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53:B53"/>
    <mergeCell ref="A54:B54"/>
    <mergeCell ref="A55:B55"/>
    <mergeCell ref="A56:B56"/>
    <mergeCell ref="A59:B59"/>
    <mergeCell ref="A60:B60"/>
    <mergeCell ref="A61:B61"/>
    <mergeCell ref="A62:B62"/>
    <mergeCell ref="A57:B57"/>
    <mergeCell ref="A58:B58"/>
    <mergeCell ref="A47:B47"/>
    <mergeCell ref="A48:B48"/>
    <mergeCell ref="A49:B49"/>
    <mergeCell ref="A50:B50"/>
    <mergeCell ref="A51:B51"/>
    <mergeCell ref="A52:B52"/>
    <mergeCell ref="A39:B39"/>
    <mergeCell ref="A40:B40"/>
    <mergeCell ref="A41:B41"/>
    <mergeCell ref="A42:B42"/>
    <mergeCell ref="A43:B43"/>
    <mergeCell ref="A44:B44"/>
    <mergeCell ref="A19:B19"/>
    <mergeCell ref="A20:B20"/>
    <mergeCell ref="A21:B21"/>
    <mergeCell ref="A22:B22"/>
    <mergeCell ref="A45:B45"/>
    <mergeCell ref="A46:B46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13:B13"/>
    <mergeCell ref="A14:B14"/>
    <mergeCell ref="A15:B15"/>
    <mergeCell ref="A16:B16"/>
    <mergeCell ref="A33:B33"/>
    <mergeCell ref="A34:B34"/>
    <mergeCell ref="A23:B23"/>
    <mergeCell ref="A24:B24"/>
    <mergeCell ref="A25:B25"/>
    <mergeCell ref="A26:B26"/>
    <mergeCell ref="A6:B6"/>
    <mergeCell ref="A7:B7"/>
    <mergeCell ref="A8:B8"/>
    <mergeCell ref="A5:B5"/>
    <mergeCell ref="A11:B11"/>
    <mergeCell ref="A12:B12"/>
    <mergeCell ref="C1:E2"/>
    <mergeCell ref="A3:C3"/>
    <mergeCell ref="D3:F3"/>
    <mergeCell ref="A4:B4"/>
    <mergeCell ref="A17:B17"/>
    <mergeCell ref="A18:B18"/>
    <mergeCell ref="A9:B9"/>
    <mergeCell ref="A10:B10"/>
    <mergeCell ref="A1:A2"/>
    <mergeCell ref="B1:B2"/>
  </mergeCells>
  <printOptions/>
  <pageMargins left="0.7" right="0.7" top="0.75" bottom="0.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Zomergem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Nous</cp:lastModifiedBy>
  <dcterms:created xsi:type="dcterms:W3CDTF">2007-07-15T12:21:30Z</dcterms:created>
  <dcterms:modified xsi:type="dcterms:W3CDTF">2010-03-29T19:44:42Z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530915721</vt:i4>
  </property>
  <property fmtid="{D5CDD505-2E9C-101B-9397-08002B2CF9AE}" pid="3" name="_EmailSubject">
    <vt:lpwstr>eeuwigdurende kalender.xls</vt:lpwstr>
  </property>
  <property fmtid="{D5CDD505-2E9C-101B-9397-08002B2CF9AE}" pid="4" name="_AuthorEmail">
    <vt:lpwstr>lucien.gerits@telenet.be</vt:lpwstr>
  </property>
  <property fmtid="{D5CDD505-2E9C-101B-9397-08002B2CF9AE}" pid="5" name="_AuthorEmailDisplayName">
    <vt:lpwstr>Lisette Herten</vt:lpwstr>
  </property>
  <property fmtid="{D5CDD505-2E9C-101B-9397-08002B2CF9AE}" pid="6" name="_ReviewingToolsShownOnce">
    <vt:lpwstr/>
  </property>
</Properties>
</file>